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\от-т об исполнении бюджета\"/>
    </mc:Choice>
  </mc:AlternateContent>
  <xr:revisionPtr revIDLastSave="0" documentId="13_ncr:1_{73947EF0-F8C1-4529-8AC3-FE75130D82D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прил 1" sheetId="10" r:id="rId1"/>
    <sheet name="прил 2" sheetId="8" r:id="rId2"/>
    <sheet name="прил 3" sheetId="6" r:id="rId3"/>
    <sheet name="прил 4" sheetId="9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9" l="1"/>
  <c r="I44" i="6"/>
  <c r="I46" i="6"/>
  <c r="I47" i="6"/>
  <c r="I37" i="6"/>
  <c r="I39" i="6"/>
  <c r="I40" i="6"/>
  <c r="H43" i="6"/>
  <c r="H36" i="6"/>
  <c r="I26" i="6"/>
  <c r="I27" i="6"/>
  <c r="I29" i="6"/>
  <c r="I31" i="6"/>
  <c r="I32" i="6"/>
  <c r="I33" i="6"/>
  <c r="H28" i="6"/>
  <c r="H25" i="6"/>
  <c r="I25" i="6" s="1"/>
  <c r="I19" i="6"/>
  <c r="I21" i="6"/>
  <c r="I22" i="6"/>
  <c r="H18" i="6"/>
  <c r="G25" i="6"/>
  <c r="F20" i="8"/>
  <c r="F21" i="8"/>
  <c r="F22" i="8"/>
  <c r="F23" i="8"/>
  <c r="F24" i="8"/>
  <c r="F25" i="8"/>
  <c r="F26" i="8"/>
  <c r="F27" i="8"/>
  <c r="F28" i="8"/>
  <c r="F29" i="8"/>
  <c r="E30" i="8"/>
  <c r="E19" i="8"/>
  <c r="D30" i="8"/>
  <c r="D19" i="8"/>
  <c r="D29" i="10"/>
  <c r="C29" i="10"/>
  <c r="E29" i="10" s="1"/>
  <c r="E22" i="10"/>
  <c r="E23" i="10"/>
  <c r="E20" i="10"/>
  <c r="E21" i="10"/>
  <c r="E19" i="10"/>
  <c r="E16" i="10"/>
  <c r="E17" i="10"/>
  <c r="E18" i="10"/>
  <c r="E15" i="10"/>
  <c r="F19" i="8" l="1"/>
  <c r="F30" i="8"/>
  <c r="H24" i="6"/>
  <c r="H49" i="6" l="1"/>
  <c r="G18" i="6"/>
  <c r="I18" i="6" s="1"/>
  <c r="G28" i="6"/>
  <c r="G36" i="6"/>
  <c r="I36" i="6" s="1"/>
  <c r="G43" i="6"/>
  <c r="I43" i="6" l="1"/>
  <c r="G24" i="6"/>
  <c r="I24" i="6" s="1"/>
  <c r="I28" i="6"/>
  <c r="G49" i="6" l="1"/>
  <c r="I49" i="6" s="1"/>
</calcChain>
</file>

<file path=xl/sharedStrings.xml><?xml version="1.0" encoding="utf-8"?>
<sst xmlns="http://schemas.openxmlformats.org/spreadsheetml/2006/main" count="214" uniqueCount="110">
  <si>
    <t>Наименование</t>
  </si>
  <si>
    <t>ГРБС</t>
  </si>
  <si>
    <t>Код раздела</t>
  </si>
  <si>
    <t>Код подраздела</t>
  </si>
  <si>
    <t>Код целевой статьи</t>
  </si>
  <si>
    <t>Код группы вида расходов</t>
  </si>
  <si>
    <t>Уточненный план</t>
  </si>
  <si>
    <t>ОБЩЕГОСУДАРСТВЕННЫЕ ВОПРОСЫ</t>
  </si>
  <si>
    <t>Совет депутатов Горностаевского муниципального округа Херсонской области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</si>
  <si>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</si>
  <si>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</si>
  <si>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</si>
  <si>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</si>
  <si>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</si>
  <si>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Администрация Горностаевского муниципального округа Херсонской области</t>
  </si>
  <si>
    <t>Закупка энергетических ресурсов</t>
  </si>
  <si>
    <t>Фонд оплаты труда учреждений</t>
  </si>
  <si>
    <t>.05</t>
  </si>
  <si>
    <t>.02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</si>
  <si>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</si>
  <si>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</si>
  <si>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выплаты персоналу учреждений, за исключением фонда оплаты т руда</t>
  </si>
  <si>
    <t>9910100590 •</t>
  </si>
  <si>
    <t>01</t>
  </si>
  <si>
    <t>03</t>
  </si>
  <si>
    <t>04</t>
  </si>
  <si>
    <t>05</t>
  </si>
  <si>
    <t>02</t>
  </si>
  <si>
    <t>08</t>
  </si>
  <si>
    <t>Расходы на обеспечение деятельности (оказание услуг)государственных учреждений</t>
  </si>
  <si>
    <t>Фонд оплаты труда высшего должностного лица субьекта Российской Федерации и муниципального образования</t>
  </si>
  <si>
    <t>Взносы по обязательному социальному страхованию на выплаты денежного содержания и иные выплаты  высшего должностного лица субьекта Российской Федерации и муниципального образования</t>
  </si>
  <si>
    <t>Горностаевского муниципального округа</t>
  </si>
  <si>
    <t>Приложение № 2</t>
  </si>
  <si>
    <t>к Решению Совета депутатов</t>
  </si>
  <si>
    <t>18210102010011000110</t>
  </si>
  <si>
    <t>18210102030011000110</t>
  </si>
  <si>
    <t>Налог на доходы физических лиц с доходов полученных физическими лицами в соответствии со ст. 228</t>
  </si>
  <si>
    <t>18210102130011000110</t>
  </si>
  <si>
    <t>18210503010011000110</t>
  </si>
  <si>
    <t>18210504060021000110</t>
  </si>
  <si>
    <t>Налог, взымаемый в связи с применением патентной системы налогообложения, зачисляемый в бюджеты муниципальных округов</t>
  </si>
  <si>
    <t>18210803010011050110</t>
  </si>
  <si>
    <t>Уплата физическим лицом госпошлины по делам, рассматриваемым в судах общей юрисдикции, мировыми судьями (за исключением Верховного Суда Российской Федерации)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</si>
  <si>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</si>
  <si>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(рублей)</t>
  </si>
  <si>
    <t>к Решению Совета депутатов Горностаевского</t>
  </si>
  <si>
    <t>муниципального округа Херсонской области</t>
  </si>
  <si>
    <t>Приложение № 1</t>
  </si>
  <si>
    <t xml:space="preserve"> от "____"_____________2025 г. №_____</t>
  </si>
  <si>
    <t>Код вида доходов по бюджетной квалификации</t>
  </si>
  <si>
    <t>Наименование кода квалификации бюджета</t>
  </si>
  <si>
    <t>План</t>
  </si>
  <si>
    <t>Исполнено</t>
  </si>
  <si>
    <t>% исполнения</t>
  </si>
  <si>
    <t>90120215001140000150</t>
  </si>
  <si>
    <t>18210803010011060110</t>
  </si>
  <si>
    <t>90120804000140000150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</si>
  <si>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</si>
  <si>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Налог на доходы фнзических лиц с доходов, источником которых является налоговый агент, за исключением доходов, в отношении которых начисление и уплага нaпora осуществляется в соответствии со статьям и 227, 227.1 и 228 Налогового  кодекса Российской Федерацнн, а также доходов от долевого участия в организации, полученных физическим лицом - налоговым резидентом Российской Федерации  в внде дивидендов (сумма платежа(перерасчеты, недоимка)</t>
  </si>
  <si>
    <t>Налог  на  доходы  физнческих  лиц  в  отношении  доходов  от долевой участи в организаинн,  полученньх  физическим  лицом - налоговым   резидентом   Российской   Федерации   в   виде дивидендов(в  части  суммы  налога,  не превышающего  650 000 рублей)     (сумма     платежа     (перерасчеты, недоимки и прочее)</t>
  </si>
  <si>
    <t>Единый     сельскохозяйственный налог (сумма платежа (перерасчеты, недонмка и задояженность         по соответствующему платежу, в том числе по отмененному)</t>
  </si>
  <si>
    <t xml:space="preserve">Государственная пошлина по делам, рассматриваемым в судах общей   юрисдикции,   мировыми   судьями   (за   исключением Верховного   Суда  Российской   Федерации) </t>
  </si>
  <si>
    <t>НАЛОГИ НА ПРИБЫЛЬ, ДОХОДЫ</t>
  </si>
  <si>
    <t>НАЛОГИ НА СОВОКУПНЫЙ ДОХОД</t>
  </si>
  <si>
    <t>ГОСУДАРСТВЕННАЯ ПОШЛИНА</t>
  </si>
  <si>
    <t>БЕЗВОЗМЕЗДНОЕ ПОСТУПЛЕНИЕ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</si>
  <si>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</si>
  <si>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Херсонской области</t>
  </si>
  <si>
    <t>от "____"___________2025 г. №________</t>
  </si>
  <si>
    <t>Распределение бюджетных ассигнований по разделам и подразделам бюджетной классификации расходов</t>
  </si>
  <si>
    <t xml:space="preserve">бюджетов Российской Федерации, огранам местного самоуправления и муниципальных учреждений </t>
  </si>
  <si>
    <t xml:space="preserve">Горностаевского муниципального округа Херсонской области за 2024 год </t>
  </si>
  <si>
    <t>Утверждено бюджетное ассигнование</t>
  </si>
  <si>
    <t>ВСЕГО:</t>
  </si>
  <si>
    <t>00</t>
  </si>
  <si>
    <t>Функционирование высшего должностного лица субъекта Российской Федерации</t>
  </si>
  <si>
    <t>Глава Горностаевского муниципального округа Херсонской области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</si>
  <si>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</si>
  <si>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БЛАГОУСТРОЙСТВО</t>
  </si>
  <si>
    <t>КУЛЬТУРА</t>
  </si>
  <si>
    <t>Муниципальное бюджетное учреждение Горностаевского муниципального округа "Ремонтник"</t>
  </si>
  <si>
    <t xml:space="preserve"> Муниципальное бюджетное учреждение Горностаевского муниципального округа "Дворец культуры и отдыха"</t>
  </si>
  <si>
    <t xml:space="preserve">Исполнено </t>
  </si>
  <si>
    <t>Муниципальное бюджетное учреждение Горностаевского муниципального округа "Дворец культуры и отдыха"</t>
  </si>
  <si>
    <t>Приложение № 3</t>
  </si>
  <si>
    <t>Приложение № 4</t>
  </si>
  <si>
    <t>Объем и распределение бюджетных ассигнований бюджета Горностаевского муниципального округа по разделам, целевым статьям (муниципальным программам и непрограммным направлениям деятельности), группам (группам и подгруппам) видов расходов и (или) целевыми статьями (муниципальными программами непрограммным направлениям деятельности) группам (группам и подгруппам) видов расходов классификации расходов бюджетов за 2024 год</t>
  </si>
  <si>
    <t>ИТОГО</t>
  </si>
  <si>
    <r>
      <t xml:space="preserve">Другие общегосударственные вопросы                                                                                                                                                     </t>
    </r>
    <r>
      <rPr>
        <b/>
        <sz val="5"/>
        <color rgb="FF000000"/>
        <rFont val="Times New Roman"/>
        <family val="1"/>
        <charset val="204"/>
      </rPr>
      <t xml:space="preserve">       Всего:</t>
    </r>
  </si>
  <si>
    <r>
      <t xml:space="preserve">Другие общегосударственные вопросы                                                                                                         </t>
    </r>
    <r>
      <rPr>
        <b/>
        <sz val="6.5"/>
        <color theme="1"/>
        <rFont val="Times New Roman"/>
        <family val="1"/>
        <charset val="204"/>
      </rPr>
      <t>Всего:</t>
    </r>
  </si>
  <si>
    <r>
  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                                                                                        </t>
    </r>
    <r>
      <rPr>
        <b/>
        <sz val="6.5"/>
        <color theme="1"/>
        <rFont val="Times New Roman"/>
        <family val="1"/>
        <charset val="204"/>
      </rPr>
      <t xml:space="preserve">  Всего:</t>
    </r>
  </si>
  <si>
    <r>
      <t xml:space="preserve">Функционирование высшего должностного лица субьекта Российской Федерации и муниципального образования                                                                                                                                                         </t>
    </r>
    <r>
      <rPr>
        <b/>
        <sz val="6.5"/>
        <color theme="1"/>
        <rFont val="Times New Roman"/>
        <family val="1"/>
        <charset val="204"/>
      </rPr>
      <t xml:space="preserve"> Всего:</t>
    </r>
  </si>
  <si>
    <r>
      <t xml:space="preserve">ОБЩЕГОСУДАРСТВЕННЫЕ ВОПРОСЫ                                                                                                      </t>
    </r>
    <r>
      <rPr>
        <b/>
        <sz val="6.5"/>
        <color rgb="FF000000"/>
        <rFont val="Times New Roman"/>
        <family val="1"/>
        <charset val="204"/>
      </rPr>
      <t xml:space="preserve"> Всего:</t>
    </r>
  </si>
  <si>
    <r>
  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                                                                          </t>
    </r>
    <r>
      <rPr>
        <b/>
        <sz val="6.5"/>
        <color rgb="FF000000"/>
        <rFont val="Times New Roman"/>
        <family val="1"/>
        <charset val="204"/>
      </rPr>
      <t xml:space="preserve">  Всего:</t>
    </r>
  </si>
  <si>
    <t>ВСЕГО</t>
  </si>
  <si>
    <t>Штатная численность, едениц</t>
  </si>
  <si>
    <t>по штатному расписанию</t>
  </si>
  <si>
    <t>фактическая среднесписочная</t>
  </si>
  <si>
    <t>Фактические расходы на оплату труда за 2024 г., рублей</t>
  </si>
  <si>
    <t>Доходы бюджета Горностаевского муниципального округа Херсонской областиза 2024 год</t>
  </si>
  <si>
    <t>Распределение бюджетных ассигнований на оплату труда по органам местного самоуправления и муниципальным бюджетным учреждениям Горностаевского муниципального округа Херсонской области за 2024 год</t>
  </si>
  <si>
    <t>1</t>
  </si>
  <si>
    <t>6</t>
  </si>
  <si>
    <t>63</t>
  </si>
  <si>
    <t>97</t>
  </si>
  <si>
    <t>24</t>
  </si>
  <si>
    <t>48</t>
  </si>
  <si>
    <t>62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</si>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</sst>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6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.5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6.5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6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5"/>
      <color rgb="FF000000"/>
      <name val="Times New Roman"/>
      <family val="1"/>
      <charset val="204"/>
    </font>
    <font>
      <b/>
      <sz val="6.5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FCFC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1" xfId="0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3" borderId="1" xfId="0" applyNumberFormat="1" applyFont="1" applyFill="1" applyBorder="1"/>
    <xf numFmtId="4" fontId="1" fillId="0" borderId="1" xfId="0" applyNumberFormat="1" applyFont="1" applyBorder="1"/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4" borderId="1" xfId="0" applyNumberFormat="1" applyFont="1" applyFill="1" applyBorder="1"/>
    <xf numFmtId="4" fontId="1" fillId="4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top"/>
    </xf>
    <xf numFmtId="4" fontId="11" fillId="2" borderId="1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0" xfId="0" applyFont="1"/>
    <xf numFmtId="0" fontId="1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" fontId="12" fillId="0" borderId="1" xfId="0" applyNumberFormat="1" applyFont="1" applyBorder="1"/>
    <xf numFmtId="0" fontId="12" fillId="0" borderId="0" xfId="0" applyFont="1"/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right"/>
    </xf>
    <xf numFmtId="4" fontId="2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4" fontId="12" fillId="0" borderId="0" xfId="0" applyNumberFormat="1" applyFont="1" applyAlignment="1">
      <alignment horizontal="center" vertical="top" wrapText="1"/>
    </xf>
    <xf numFmtId="49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DE269-F088-4304-A11C-72EDFD445F4F}">
  <sheetPr>
    <pageSetUpPr fitToPage="1"/>
  </sheetPr>
  <dimension ref="A1:H31"/>
  <sheetViews>
    <sheetView zoomScale="78" zoomScaleNormal="78" workbookViewId="0">
      <selection activeCell="B4" sqref="B4"/>
    </sheetView>
  </sheetViews>
  <sheetFormatPr defaultRowHeight="14.4" x14ac:dyDescent="0.3"/>
  <cols>
    <col min="1" max="1" width="24.109375" customWidth="1"/>
    <col min="2" max="2" width="84.44140625" customWidth="1"/>
    <col min="3" max="3" width="12.21875" customWidth="1"/>
    <col min="4" max="4" width="13.5546875" customWidth="1"/>
    <col min="5" max="5" width="11.33203125" style="13" customWidth="1"/>
  </cols>
  <sheetData>
    <row r="1" spans="1:8" x14ac:dyDescent="0.3">
      <c r="A1" s="66"/>
      <c r="B1" s="66"/>
      <c r="C1" s="66"/>
      <c r="D1" s="65"/>
      <c r="E1" s="65"/>
      <c r="F1" s="65"/>
      <c r="G1" s="65"/>
      <c r="H1" s="65"/>
    </row>
    <row r="2" spans="1:8" x14ac:dyDescent="0.3">
      <c r="A2" s="62"/>
      <c r="B2" s="62"/>
      <c r="C2" s="59" t="s">
        <v>48</v>
      </c>
      <c r="D2" s="59"/>
      <c r="E2" s="59"/>
      <c r="F2" s="59"/>
      <c r="G2" s="59"/>
      <c r="H2" s="59"/>
    </row>
    <row r="3" spans="1:8" x14ac:dyDescent="0.3">
      <c r="A3" s="62"/>
      <c r="B3" s="62"/>
      <c r="C3" s="61"/>
      <c r="D3" s="61"/>
      <c r="E3" s="61"/>
      <c r="F3" s="61"/>
      <c r="G3" s="61"/>
      <c r="H3" s="61"/>
    </row>
    <row r="4" spans="1:8" x14ac:dyDescent="0.3">
      <c r="A4" s="62"/>
      <c r="B4" s="62"/>
      <c r="C4" s="59" t="s">
        <v>46</v>
      </c>
      <c r="D4" s="59"/>
      <c r="E4" s="59"/>
      <c r="F4" s="59"/>
      <c r="G4" s="59"/>
      <c r="H4" s="59"/>
    </row>
    <row r="5" spans="1:8" x14ac:dyDescent="0.3">
      <c r="A5" s="62"/>
      <c r="B5" s="62"/>
      <c r="C5" s="59" t="s">
        <v>47</v>
      </c>
      <c r="D5" s="59"/>
      <c r="E5" s="59"/>
      <c r="F5" s="59"/>
      <c r="G5" s="59"/>
      <c r="H5" s="59"/>
    </row>
    <row r="6" spans="1:8" x14ac:dyDescent="0.3">
      <c r="A6" s="62"/>
      <c r="B6" s="62"/>
      <c r="C6" s="59" t="s">
        <v>49</v>
      </c>
      <c r="D6" s="59"/>
      <c r="E6" s="59"/>
      <c r="F6" s="59"/>
      <c r="G6" s="59"/>
      <c r="H6" s="59"/>
    </row>
    <row r="7" spans="1:8" x14ac:dyDescent="0.3">
      <c r="A7" s="62"/>
      <c r="B7" s="62"/>
      <c r="C7" s="61"/>
      <c r="D7" s="61"/>
      <c r="E7" s="61"/>
      <c r="F7" s="61"/>
      <c r="G7" s="61"/>
      <c r="H7" s="61"/>
    </row>
    <row r="8" spans="1:8" x14ac:dyDescent="0.3">
      <c r="A8" s="62"/>
      <c r="B8" s="62"/>
      <c r="C8" s="61"/>
      <c r="D8" s="61"/>
      <c r="E8" s="61"/>
      <c r="F8" s="61"/>
      <c r="G8" s="61"/>
      <c r="H8" s="61"/>
    </row>
    <row r="9" spans="1:8" x14ac:dyDescent="0.3">
      <c r="A9" s="62"/>
      <c r="B9" s="62"/>
      <c r="C9" s="61"/>
      <c r="D9" s="61"/>
      <c r="E9" s="61"/>
      <c r="F9" s="61"/>
      <c r="G9" s="61"/>
      <c r="H9" s="61"/>
    </row>
    <row r="10" spans="1:8" x14ac:dyDescent="0.3">
      <c r="A10" s="62"/>
      <c r="B10" s="62"/>
      <c r="C10" s="61"/>
      <c r="D10" s="61"/>
      <c r="E10" s="61"/>
      <c r="F10" s="61"/>
      <c r="G10" s="61"/>
      <c r="H10" s="61"/>
    </row>
    <row r="11" spans="1:8" ht="17.399999999999999" x14ac:dyDescent="0.3">
      <c r="A11" s="89" t="s">
        <v>100</v>
      </c>
      <c r="B11" s="89"/>
      <c r="C11" s="89"/>
      <c r="D11" s="89"/>
      <c r="E11" s="89"/>
      <c r="F11" s="89"/>
      <c r="G11" s="66"/>
      <c r="H11" s="66"/>
    </row>
    <row r="12" spans="1:8" x14ac:dyDescent="0.3">
      <c r="A12" s="65"/>
      <c r="B12" s="65"/>
      <c r="C12" s="65"/>
      <c r="D12" s="65"/>
      <c r="E12" s="65"/>
      <c r="F12" s="65"/>
      <c r="G12" s="65"/>
      <c r="H12" s="65"/>
    </row>
    <row r="13" spans="1:8" s="17" customFormat="1" ht="41.4" x14ac:dyDescent="0.3">
      <c r="A13" s="70" t="s">
        <v>50</v>
      </c>
      <c r="B13" s="70" t="s">
        <v>51</v>
      </c>
      <c r="C13" s="70" t="s">
        <v>52</v>
      </c>
      <c r="D13" s="69" t="s">
        <v>53</v>
      </c>
      <c r="E13" s="70" t="s">
        <v>54</v>
      </c>
      <c r="F13" s="71"/>
      <c r="G13" s="71"/>
      <c r="H13" s="71"/>
    </row>
    <row r="14" spans="1:8" x14ac:dyDescent="0.3">
      <c r="A14" s="70">
        <v>2</v>
      </c>
      <c r="B14" s="70">
        <v>3</v>
      </c>
      <c r="C14" s="78">
        <v>4</v>
      </c>
      <c r="D14" s="26"/>
      <c r="E14" s="72"/>
      <c r="F14" s="66"/>
      <c r="G14" s="66"/>
      <c r="H14" s="66"/>
    </row>
    <row r="15" spans="1:8" s="19" customFormat="1" x14ac:dyDescent="0.3">
      <c r="A15" s="79"/>
      <c r="B15" s="79" t="s">
        <v>63</v>
      </c>
      <c r="C15" s="80">
        <v>6121698</v>
      </c>
      <c r="D15" s="73">
        <v>6162561.3600000003</v>
      </c>
      <c r="E15" s="54">
        <f>D15/C15*100</f>
        <v>100.6675167576055</v>
      </c>
      <c r="F15" s="74"/>
      <c r="G15" s="74"/>
      <c r="H15" s="74"/>
    </row>
    <row r="16" spans="1:8" ht="82.2" customHeight="1" x14ac:dyDescent="0.3">
      <c r="A16" s="81" t="s">
        <v>35</v>
      </c>
      <c r="B16" s="82" t="s">
        <v>59</v>
      </c>
      <c r="C16" s="83">
        <v>6096654</v>
      </c>
      <c r="D16" s="75">
        <v>6137517.3600000003</v>
      </c>
      <c r="E16" s="54">
        <f t="shared" ref="E16:E23" si="0">D16/C16*100</f>
        <v>100.67025880097509</v>
      </c>
      <c r="F16" s="66"/>
      <c r="G16" s="66"/>
      <c r="H16" s="66"/>
    </row>
    <row r="17" spans="1:8" ht="25.2" customHeight="1" x14ac:dyDescent="0.3">
      <c r="A17" s="81" t="s">
        <v>36</v>
      </c>
      <c r="B17" s="82" t="s">
        <v>37</v>
      </c>
      <c r="C17" s="83">
        <v>22062</v>
      </c>
      <c r="D17" s="75">
        <v>22062.15</v>
      </c>
      <c r="E17" s="54">
        <f t="shared" si="0"/>
        <v>100.00067990209412</v>
      </c>
      <c r="F17" s="66"/>
      <c r="G17" s="66"/>
      <c r="H17" s="66"/>
    </row>
    <row r="18" spans="1:8" ht="55.2" customHeight="1" x14ac:dyDescent="0.3">
      <c r="A18" s="81" t="s">
        <v>38</v>
      </c>
      <c r="B18" s="82" t="s">
        <v>60</v>
      </c>
      <c r="C18" s="83">
        <v>2982</v>
      </c>
      <c r="D18" s="75">
        <v>2981.85</v>
      </c>
      <c r="E18" s="54">
        <f t="shared" si="0"/>
        <v>99.994969818913475</v>
      </c>
      <c r="F18" s="66"/>
      <c r="G18" s="66"/>
      <c r="H18" s="66"/>
    </row>
    <row r="19" spans="1:8" s="19" customFormat="1" x14ac:dyDescent="0.3">
      <c r="A19" s="84"/>
      <c r="B19" s="85" t="s">
        <v>64</v>
      </c>
      <c r="C19" s="86">
        <v>218284</v>
      </c>
      <c r="D19" s="54">
        <v>218283.8</v>
      </c>
      <c r="E19" s="54">
        <f t="shared" si="0"/>
        <v>99.999908376243781</v>
      </c>
      <c r="F19" s="74"/>
      <c r="G19" s="74"/>
      <c r="H19" s="74"/>
    </row>
    <row r="20" spans="1:8" ht="35.4" customHeight="1" x14ac:dyDescent="0.3">
      <c r="A20" s="81" t="s">
        <v>39</v>
      </c>
      <c r="B20" s="82" t="s">
        <v>61</v>
      </c>
      <c r="C20" s="83">
        <v>190219</v>
      </c>
      <c r="D20" s="75">
        <v>190218.8</v>
      </c>
      <c r="E20" s="54">
        <f t="shared" si="0"/>
        <v>99.99989485803205</v>
      </c>
      <c r="F20" s="66"/>
      <c r="G20" s="66"/>
      <c r="H20" s="66"/>
    </row>
    <row r="21" spans="1:8" ht="27.6" x14ac:dyDescent="0.3">
      <c r="A21" s="81" t="s">
        <v>40</v>
      </c>
      <c r="B21" s="82" t="s">
        <v>41</v>
      </c>
      <c r="C21" s="83">
        <v>28065</v>
      </c>
      <c r="D21" s="75">
        <v>28065</v>
      </c>
      <c r="E21" s="54">
        <f t="shared" si="0"/>
        <v>100</v>
      </c>
      <c r="F21" s="66"/>
      <c r="G21" s="66"/>
      <c r="H21" s="66"/>
    </row>
    <row r="22" spans="1:8" s="19" customFormat="1" x14ac:dyDescent="0.3">
      <c r="A22" s="84"/>
      <c r="B22" s="85" t="s">
        <v>65</v>
      </c>
      <c r="C22" s="86">
        <v>8642</v>
      </c>
      <c r="D22" s="54">
        <v>12154.87</v>
      </c>
      <c r="E22" s="54">
        <f t="shared" si="0"/>
        <v>140.64880814626244</v>
      </c>
      <c r="F22" s="74"/>
      <c r="G22" s="74"/>
      <c r="H22" s="74"/>
    </row>
    <row r="23" spans="1:8" ht="35.4" customHeight="1" x14ac:dyDescent="0.3">
      <c r="A23" s="81" t="s">
        <v>42</v>
      </c>
      <c r="B23" s="82" t="s">
        <v>43</v>
      </c>
      <c r="C23" s="83">
        <v>8642</v>
      </c>
      <c r="D23" s="75">
        <v>11642</v>
      </c>
      <c r="E23" s="54">
        <f t="shared" si="0"/>
        <v>134.71418653089563</v>
      </c>
      <c r="F23" s="66"/>
      <c r="G23" s="66"/>
      <c r="H23" s="66"/>
    </row>
    <row r="24" spans="1:8" ht="36" customHeight="1" x14ac:dyDescent="0.3">
      <c r="A24" s="81" t="s">
        <v>56</v>
      </c>
      <c r="B24" s="82" t="s">
        <v>62</v>
      </c>
      <c r="C24" s="83">
        <v>0</v>
      </c>
      <c r="D24" s="75">
        <v>512.87</v>
      </c>
      <c r="E24" s="54"/>
      <c r="F24" s="66"/>
      <c r="G24" s="66"/>
      <c r="H24" s="66"/>
    </row>
    <row r="25" spans="1:8" s="19" customFormat="1" ht="15" customHeight="1" x14ac:dyDescent="0.3">
      <c r="A25" s="84"/>
      <c r="B25" s="85" t="s">
        <v>66</v>
      </c>
      <c r="C25" s="86">
        <v>66348200</v>
      </c>
      <c r="D25" s="86">
        <v>66348200</v>
      </c>
      <c r="E25" s="54">
        <v>100</v>
      </c>
      <c r="F25" s="74"/>
      <c r="G25" s="74"/>
      <c r="H25" s="74"/>
    </row>
    <row r="26" spans="1:8" ht="30" customHeight="1" x14ac:dyDescent="0.3">
      <c r="A26" s="81" t="s">
        <v>55</v>
      </c>
      <c r="B26" s="82" t="s">
        <v>44</v>
      </c>
      <c r="C26" s="83">
        <v>66348200</v>
      </c>
      <c r="D26" s="75">
        <v>66348200</v>
      </c>
      <c r="E26" s="75">
        <v>100</v>
      </c>
      <c r="F26" s="66"/>
      <c r="G26" s="66"/>
      <c r="H26" s="66"/>
    </row>
    <row r="27" spans="1:8" s="19" customFormat="1" ht="49.2" customHeight="1" x14ac:dyDescent="0.3">
      <c r="A27" s="84"/>
      <c r="B27" s="87" t="s">
        <v>67</v>
      </c>
      <c r="C27" s="86">
        <v>0</v>
      </c>
      <c r="D27" s="54">
        <v>1650722.84</v>
      </c>
      <c r="E27" s="54"/>
      <c r="F27" s="74"/>
      <c r="G27" s="74"/>
      <c r="H27" s="74"/>
    </row>
    <row r="28" spans="1:8" ht="64.2" customHeight="1" x14ac:dyDescent="0.3">
      <c r="A28" s="81" t="s">
        <v>57</v>
      </c>
      <c r="B28" s="82" t="s">
        <v>58</v>
      </c>
      <c r="C28" s="83">
        <v>0</v>
      </c>
      <c r="D28" s="75">
        <v>1650722.84</v>
      </c>
      <c r="E28" s="75"/>
      <c r="F28" s="66"/>
      <c r="G28" s="66"/>
      <c r="H28" s="66"/>
    </row>
    <row r="29" spans="1:8" x14ac:dyDescent="0.3">
      <c r="A29" s="88"/>
      <c r="B29" s="88"/>
      <c r="C29" s="83">
        <f>C15+C19+C22+C25+C27</f>
        <v>72696824</v>
      </c>
      <c r="D29" s="76">
        <f>D15+D19+D22+D25+D27</f>
        <v>74391922.870000005</v>
      </c>
      <c r="E29" s="75">
        <f>D29/C29*100</f>
        <v>102.33173717465291</v>
      </c>
      <c r="F29" s="66"/>
      <c r="G29" s="66"/>
      <c r="H29" s="66"/>
    </row>
    <row r="30" spans="1:8" x14ac:dyDescent="0.3">
      <c r="A30" s="66"/>
      <c r="B30" s="66"/>
      <c r="C30" s="66"/>
      <c r="D30" s="66"/>
      <c r="E30" s="77"/>
      <c r="F30" s="66"/>
      <c r="G30" s="66"/>
      <c r="H30" s="66"/>
    </row>
    <row r="31" spans="1:8" x14ac:dyDescent="0.3">
      <c r="B31" s="16"/>
    </row>
  </sheetData>
  <mergeCells count="7">
    <mergeCell ref="A12:H12"/>
    <mergeCell ref="D1:H1"/>
    <mergeCell ref="C2:H2"/>
    <mergeCell ref="C4:H4"/>
    <mergeCell ref="C5:H5"/>
    <mergeCell ref="C6:H6"/>
    <mergeCell ref="A11:F11"/>
  </mergeCells>
  <pageMargins left="0.7" right="0.7" top="0.75" bottom="0.75" header="0.3" footer="0.3"/>
  <pageSetup paperSize="9" scale="50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B8C31-C823-4365-9223-2636DCAFE18F}">
  <sheetPr>
    <pageSetUpPr fitToPage="1"/>
  </sheetPr>
  <dimension ref="A2:G30"/>
  <sheetViews>
    <sheetView topLeftCell="A16" workbookViewId="0">
      <selection activeCell="A29" sqref="A29"/>
    </sheetView>
  </sheetViews>
  <sheetFormatPr defaultRowHeight="14.4" x14ac:dyDescent="0.3"/>
  <cols>
    <col min="1" max="1" width="80.109375" customWidth="1"/>
    <col min="2" max="2" width="7.109375" customWidth="1"/>
    <col min="3" max="3" width="10.5546875" customWidth="1"/>
    <col min="4" max="4" width="13.109375" customWidth="1"/>
    <col min="5" max="5" width="14" customWidth="1"/>
    <col min="6" max="6" width="10.44140625" customWidth="1"/>
  </cols>
  <sheetData>
    <row r="2" spans="1:7" x14ac:dyDescent="0.3">
      <c r="D2" s="60" t="s">
        <v>33</v>
      </c>
      <c r="E2" s="60"/>
      <c r="F2" s="60"/>
      <c r="G2" s="64"/>
    </row>
    <row r="3" spans="1:7" x14ac:dyDescent="0.3">
      <c r="D3" s="63"/>
      <c r="E3" s="63"/>
      <c r="F3" s="63"/>
      <c r="G3" s="63"/>
    </row>
    <row r="4" spans="1:7" x14ac:dyDescent="0.3">
      <c r="D4" s="60" t="s">
        <v>34</v>
      </c>
      <c r="E4" s="60"/>
      <c r="F4" s="60"/>
      <c r="G4" s="64"/>
    </row>
    <row r="5" spans="1:7" x14ac:dyDescent="0.3">
      <c r="D5" s="60" t="s">
        <v>32</v>
      </c>
      <c r="E5" s="60"/>
      <c r="F5" s="60"/>
      <c r="G5" s="64"/>
    </row>
    <row r="6" spans="1:7" x14ac:dyDescent="0.3">
      <c r="D6" s="60" t="s">
        <v>68</v>
      </c>
      <c r="E6" s="60"/>
      <c r="F6" s="60"/>
      <c r="G6" s="64"/>
    </row>
    <row r="7" spans="1:7" x14ac:dyDescent="0.3">
      <c r="D7" s="60" t="s">
        <v>69</v>
      </c>
      <c r="E7" s="60"/>
      <c r="F7" s="60"/>
      <c r="G7" s="64"/>
    </row>
    <row r="8" spans="1:7" x14ac:dyDescent="0.3">
      <c r="D8" s="63"/>
      <c r="E8" s="63"/>
      <c r="F8" s="63"/>
      <c r="G8" s="64"/>
    </row>
    <row r="9" spans="1:7" x14ac:dyDescent="0.3">
      <c r="D9" s="63"/>
      <c r="E9" s="63"/>
      <c r="F9" s="63"/>
      <c r="G9" s="64"/>
    </row>
    <row r="10" spans="1:7" x14ac:dyDescent="0.3">
      <c r="D10" s="63"/>
      <c r="E10" s="63"/>
      <c r="F10" s="63"/>
      <c r="G10" s="64"/>
    </row>
    <row r="11" spans="1:7" x14ac:dyDescent="0.3">
      <c r="D11" s="63"/>
      <c r="E11" s="63"/>
      <c r="F11" s="63"/>
      <c r="G11" s="64"/>
    </row>
    <row r="12" spans="1:7" x14ac:dyDescent="0.3">
      <c r="D12" s="63"/>
      <c r="E12" s="63"/>
      <c r="F12" s="63"/>
      <c r="G12" s="64"/>
    </row>
    <row r="13" spans="1:7" x14ac:dyDescent="0.3">
      <c r="A13" s="93" t="s">
        <v>70</v>
      </c>
      <c r="B13" s="93"/>
      <c r="C13" s="93"/>
      <c r="D13" s="93"/>
      <c r="E13" s="93"/>
      <c r="F13" s="93"/>
    </row>
    <row r="14" spans="1:7" x14ac:dyDescent="0.3">
      <c r="A14" s="93" t="s">
        <v>71</v>
      </c>
      <c r="B14" s="93"/>
      <c r="C14" s="93"/>
      <c r="D14" s="93"/>
      <c r="E14" s="93"/>
      <c r="F14" s="93"/>
    </row>
    <row r="15" spans="1:7" x14ac:dyDescent="0.3">
      <c r="A15" s="93" t="s">
        <v>72</v>
      </c>
      <c r="B15" s="93"/>
      <c r="C15" s="93"/>
      <c r="D15" s="93"/>
      <c r="E15" s="93"/>
      <c r="F15" s="93"/>
    </row>
    <row r="16" spans="1:7" x14ac:dyDescent="0.3">
      <c r="A16" s="67"/>
      <c r="B16" s="67"/>
      <c r="C16" s="67"/>
      <c r="D16" s="67"/>
      <c r="E16" s="67"/>
      <c r="F16" s="67" t="s">
        <v>45</v>
      </c>
    </row>
    <row r="17" spans="1:6" ht="39.6" x14ac:dyDescent="0.3">
      <c r="A17" s="9" t="s">
        <v>0</v>
      </c>
      <c r="B17" s="9" t="s">
        <v>2</v>
      </c>
      <c r="C17" s="9" t="s">
        <v>3</v>
      </c>
      <c r="D17" s="14" t="s">
        <v>73</v>
      </c>
      <c r="E17" s="14" t="s">
        <v>53</v>
      </c>
      <c r="F17" s="14" t="s">
        <v>54</v>
      </c>
    </row>
    <row r="18" spans="1:6" s="17" customFormat="1" x14ac:dyDescent="0.3">
      <c r="A18" s="14">
        <v>1</v>
      </c>
      <c r="B18" s="14">
        <v>2</v>
      </c>
      <c r="C18" s="14">
        <v>3</v>
      </c>
      <c r="D18" s="14">
        <v>4</v>
      </c>
      <c r="E18" s="14">
        <v>5</v>
      </c>
      <c r="F18" s="14">
        <v>6</v>
      </c>
    </row>
    <row r="19" spans="1:6" s="17" customFormat="1" ht="17.399999999999999" customHeight="1" x14ac:dyDescent="0.3">
      <c r="A19" s="14" t="s">
        <v>7</v>
      </c>
      <c r="B19" s="11" t="s">
        <v>23</v>
      </c>
      <c r="C19" s="11" t="s">
        <v>75</v>
      </c>
      <c r="D19" s="24">
        <f>D20+D22+D24</f>
        <v>47968237</v>
      </c>
      <c r="E19" s="24">
        <f>E20+E22+E24</f>
        <v>47762430.480000004</v>
      </c>
      <c r="F19" s="24">
        <f>E19/D19*100</f>
        <v>99.570952503424309</v>
      </c>
    </row>
    <row r="20" spans="1:6" s="19" customFormat="1" ht="19.2" customHeight="1" x14ac:dyDescent="0.3">
      <c r="A20" s="10" t="s">
        <v>76</v>
      </c>
      <c r="B20" s="20" t="s">
        <v>23</v>
      </c>
      <c r="C20" s="20" t="s">
        <v>27</v>
      </c>
      <c r="D20" s="24">
        <v>2560383</v>
      </c>
      <c r="E20" s="24">
        <v>2560383</v>
      </c>
      <c r="F20" s="24">
        <f t="shared" ref="F20:F30" si="0">E20/D20*100</f>
        <v>100</v>
      </c>
    </row>
    <row r="21" spans="1:6" ht="19.2" customHeight="1" x14ac:dyDescent="0.3">
      <c r="A21" s="2" t="s">
        <v>77</v>
      </c>
      <c r="B21" s="11" t="s">
        <v>23</v>
      </c>
      <c r="C21" s="11" t="s">
        <v>27</v>
      </c>
      <c r="D21" s="22">
        <v>2560383</v>
      </c>
      <c r="E21" s="22">
        <v>2560383</v>
      </c>
      <c r="F21" s="22">
        <f t="shared" si="0"/>
        <v>100</v>
      </c>
    </row>
    <row r="22" spans="1:6" s="19" customFormat="1" ht="27" customHeight="1" x14ac:dyDescent="0.3">
      <c r="A22" s="10" t="s">
        <v>9</v>
      </c>
      <c r="B22" s="20" t="s">
        <v>23</v>
      </c>
      <c r="C22" s="20" t="s">
        <v>24</v>
      </c>
      <c r="D22" s="24">
        <v>4322417</v>
      </c>
      <c r="E22" s="24">
        <v>4322239.96</v>
      </c>
      <c r="F22" s="24">
        <f t="shared" si="0"/>
        <v>99.995904143445671</v>
      </c>
    </row>
    <row r="23" spans="1:6" ht="22.2" customHeight="1" x14ac:dyDescent="0.3">
      <c r="A23" s="15" t="s">
        <v>8</v>
      </c>
      <c r="B23" s="11" t="s">
        <v>23</v>
      </c>
      <c r="C23" s="11" t="s">
        <v>24</v>
      </c>
      <c r="D23" s="22">
        <v>4322417</v>
      </c>
      <c r="E23" s="22">
        <v>4322239.96</v>
      </c>
      <c r="F23" s="22">
        <f t="shared" si="0"/>
        <v>99.995904143445671</v>
      </c>
    </row>
    <row r="24" spans="1:6" s="19" customFormat="1" ht="30.6" customHeight="1" x14ac:dyDescent="0.3">
      <c r="A24" s="10" t="s">
        <v>78</v>
      </c>
      <c r="B24" s="20" t="s">
        <v>23</v>
      </c>
      <c r="C24" s="20" t="s">
        <v>25</v>
      </c>
      <c r="D24" s="24">
        <v>41085437</v>
      </c>
      <c r="E24" s="24">
        <v>40879807.520000003</v>
      </c>
      <c r="F24" s="24">
        <f t="shared" si="0"/>
        <v>99.499507623589352</v>
      </c>
    </row>
    <row r="25" spans="1:6" ht="26.4" customHeight="1" x14ac:dyDescent="0.3">
      <c r="A25" s="2" t="s">
        <v>14</v>
      </c>
      <c r="B25" s="11" t="s">
        <v>23</v>
      </c>
      <c r="C25" s="11" t="s">
        <v>25</v>
      </c>
      <c r="D25" s="22">
        <v>41085437</v>
      </c>
      <c r="E25" s="22">
        <v>40879807.520000003</v>
      </c>
      <c r="F25" s="22">
        <f t="shared" si="0"/>
        <v>99.499507623589352</v>
      </c>
    </row>
    <row r="26" spans="1:6" s="19" customFormat="1" ht="26.4" customHeight="1" x14ac:dyDescent="0.3">
      <c r="A26" s="18" t="s">
        <v>79</v>
      </c>
      <c r="B26" s="20" t="s">
        <v>26</v>
      </c>
      <c r="C26" s="20" t="s">
        <v>75</v>
      </c>
      <c r="D26" s="24">
        <v>22170602</v>
      </c>
      <c r="E26" s="24">
        <v>22170602</v>
      </c>
      <c r="F26" s="24">
        <f t="shared" si="0"/>
        <v>100</v>
      </c>
    </row>
    <row r="27" spans="1:6" ht="22.2" customHeight="1" x14ac:dyDescent="0.3">
      <c r="A27" s="2" t="s">
        <v>81</v>
      </c>
      <c r="B27" s="11" t="s">
        <v>26</v>
      </c>
      <c r="C27" s="11" t="s">
        <v>27</v>
      </c>
      <c r="D27" s="22">
        <v>22170602</v>
      </c>
      <c r="E27" s="22">
        <v>22170602</v>
      </c>
      <c r="F27" s="22">
        <f t="shared" si="0"/>
        <v>100</v>
      </c>
    </row>
    <row r="28" spans="1:6" s="19" customFormat="1" ht="22.2" customHeight="1" x14ac:dyDescent="0.3">
      <c r="A28" s="18" t="s">
        <v>80</v>
      </c>
      <c r="B28" s="20" t="s">
        <v>28</v>
      </c>
      <c r="C28" s="20" t="s">
        <v>75</v>
      </c>
      <c r="D28" s="24">
        <v>2557985</v>
      </c>
      <c r="E28" s="24">
        <v>2557985</v>
      </c>
      <c r="F28" s="24">
        <f t="shared" si="0"/>
        <v>100</v>
      </c>
    </row>
    <row r="29" spans="1:6" ht="33" customHeight="1" x14ac:dyDescent="0.3">
      <c r="A29" s="2" t="s">
        <v>82</v>
      </c>
      <c r="B29" s="11" t="s">
        <v>28</v>
      </c>
      <c r="C29" s="11" t="s">
        <v>23</v>
      </c>
      <c r="D29" s="22">
        <v>2557985</v>
      </c>
      <c r="E29" s="22">
        <v>2557985</v>
      </c>
      <c r="F29" s="22">
        <f t="shared" si="0"/>
        <v>100</v>
      </c>
    </row>
    <row r="30" spans="1:6" x14ac:dyDescent="0.3">
      <c r="A30" s="23" t="s">
        <v>74</v>
      </c>
      <c r="B30" s="5"/>
      <c r="C30" s="5"/>
      <c r="D30" s="54">
        <f>D28+D26+D24+D22+D20</f>
        <v>72696824</v>
      </c>
      <c r="E30" s="54">
        <f>E28+E26+E24+E22+E20</f>
        <v>72491017.480000004</v>
      </c>
      <c r="F30" s="24">
        <f t="shared" si="0"/>
        <v>99.716897508479889</v>
      </c>
    </row>
  </sheetData>
  <mergeCells count="8">
    <mergeCell ref="A14:F14"/>
    <mergeCell ref="A15:F15"/>
    <mergeCell ref="A13:F13"/>
    <mergeCell ref="D2:F2"/>
    <mergeCell ref="D4:F4"/>
    <mergeCell ref="D5:F5"/>
    <mergeCell ref="D6:F6"/>
    <mergeCell ref="D7:F7"/>
  </mergeCells>
  <pageMargins left="0.7" right="0.7" top="0.75" bottom="0.75" header="0.3" footer="0.3"/>
  <pageSetup paperSize="9" scale="6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06D2-D248-4918-B2BC-DB2B9D7F98F2}">
  <sheetPr>
    <pageSetUpPr fitToPage="1"/>
  </sheetPr>
  <dimension ref="A1:I51"/>
  <sheetViews>
    <sheetView tabSelected="1" zoomScale="150" zoomScaleNormal="150" workbookViewId="0">
      <selection activeCell="H44" sqref="H44"/>
    </sheetView>
  </sheetViews>
  <sheetFormatPr defaultRowHeight="14.4" x14ac:dyDescent="0.3"/>
  <cols>
    <col min="1" max="1" width="55.6640625" customWidth="1"/>
    <col min="2" max="2" width="4.109375" style="1" customWidth="1"/>
    <col min="3" max="3" width="7.21875" style="1" customWidth="1"/>
    <col min="4" max="4" width="9" style="1" customWidth="1"/>
    <col min="5" max="5" width="7.21875" style="1" customWidth="1"/>
    <col min="6" max="6" width="7.44140625" style="1" customWidth="1"/>
    <col min="7" max="7" width="8.5546875" style="4" customWidth="1"/>
    <col min="8" max="8" width="8.77734375" customWidth="1"/>
    <col min="9" max="9" width="5.109375" customWidth="1"/>
  </cols>
  <sheetData>
    <row r="1" spans="1:9" x14ac:dyDescent="0.3">
      <c r="A1" s="66"/>
      <c r="B1" s="77"/>
      <c r="C1" s="77"/>
      <c r="D1" s="77"/>
      <c r="E1" s="59"/>
      <c r="F1" s="59"/>
      <c r="G1" s="59"/>
      <c r="H1" s="59"/>
      <c r="I1" s="66"/>
    </row>
    <row r="2" spans="1:9" x14ac:dyDescent="0.3">
      <c r="A2" s="66"/>
      <c r="B2" s="77"/>
      <c r="C2" s="77"/>
      <c r="D2" s="77"/>
      <c r="E2" s="60" t="s">
        <v>85</v>
      </c>
      <c r="F2" s="60"/>
      <c r="G2" s="60"/>
      <c r="H2" s="60"/>
      <c r="I2" s="63"/>
    </row>
    <row r="3" spans="1:9" x14ac:dyDescent="0.3">
      <c r="A3" s="66"/>
      <c r="B3" s="77"/>
      <c r="C3" s="77"/>
      <c r="D3" s="77"/>
      <c r="E3" s="63"/>
      <c r="F3" s="63"/>
      <c r="G3" s="63"/>
      <c r="H3" s="63"/>
      <c r="I3" s="63"/>
    </row>
    <row r="4" spans="1:9" x14ac:dyDescent="0.3">
      <c r="A4" s="66"/>
      <c r="B4" s="77"/>
      <c r="C4" s="77"/>
      <c r="D4" s="77"/>
      <c r="E4" s="60" t="s">
        <v>34</v>
      </c>
      <c r="F4" s="60"/>
      <c r="G4" s="60"/>
      <c r="H4" s="60"/>
      <c r="I4" s="64"/>
    </row>
    <row r="5" spans="1:9" x14ac:dyDescent="0.3">
      <c r="A5" s="66"/>
      <c r="B5" s="77"/>
      <c r="C5" s="77"/>
      <c r="D5" s="77"/>
      <c r="E5" s="60" t="s">
        <v>32</v>
      </c>
      <c r="F5" s="60"/>
      <c r="G5" s="60"/>
      <c r="H5" s="60"/>
      <c r="I5" s="60"/>
    </row>
    <row r="6" spans="1:9" x14ac:dyDescent="0.3">
      <c r="A6" s="66"/>
      <c r="B6" s="77"/>
      <c r="C6" s="77"/>
      <c r="D6" s="77"/>
      <c r="E6" s="60" t="s">
        <v>68</v>
      </c>
      <c r="F6" s="60"/>
      <c r="G6" s="60"/>
      <c r="H6" s="60"/>
      <c r="I6" s="64"/>
    </row>
    <row r="7" spans="1:9" x14ac:dyDescent="0.3">
      <c r="A7" s="66"/>
      <c r="B7" s="77"/>
      <c r="C7" s="77"/>
      <c r="D7" s="77"/>
      <c r="E7" s="60" t="s">
        <v>69</v>
      </c>
      <c r="F7" s="60"/>
      <c r="G7" s="60"/>
      <c r="H7" s="60"/>
      <c r="I7" s="60"/>
    </row>
    <row r="8" spans="1:9" x14ac:dyDescent="0.3">
      <c r="A8" s="66"/>
      <c r="B8" s="77"/>
      <c r="C8" s="77"/>
      <c r="D8" s="77"/>
      <c r="E8" s="63"/>
      <c r="F8" s="63"/>
      <c r="G8" s="63"/>
      <c r="H8" s="63"/>
      <c r="I8" s="63"/>
    </row>
    <row r="9" spans="1:9" x14ac:dyDescent="0.3">
      <c r="A9" s="66"/>
      <c r="B9" s="77"/>
      <c r="C9" s="77"/>
      <c r="D9" s="77"/>
      <c r="E9" s="63"/>
      <c r="F9" s="63"/>
      <c r="G9" s="63"/>
      <c r="H9" s="63"/>
      <c r="I9" s="63"/>
    </row>
    <row r="10" spans="1:9" x14ac:dyDescent="0.3">
      <c r="A10" s="66"/>
      <c r="B10" s="77"/>
      <c r="C10" s="77"/>
      <c r="D10" s="77"/>
      <c r="E10" s="63"/>
      <c r="F10" s="63"/>
      <c r="G10" s="63"/>
      <c r="H10" s="63"/>
      <c r="I10" s="63"/>
    </row>
    <row r="11" spans="1:9" x14ac:dyDescent="0.3">
      <c r="A11" s="66"/>
      <c r="B11" s="77"/>
      <c r="C11" s="77"/>
      <c r="D11" s="77"/>
      <c r="E11" s="63"/>
      <c r="F11" s="63"/>
      <c r="G11" s="63"/>
      <c r="H11" s="63"/>
      <c r="I11" s="63"/>
    </row>
    <row r="12" spans="1:9" x14ac:dyDescent="0.3">
      <c r="A12" s="66"/>
      <c r="B12" s="77"/>
      <c r="C12" s="77"/>
      <c r="D12" s="77"/>
      <c r="E12" s="77"/>
      <c r="F12" s="77"/>
      <c r="G12" s="90"/>
      <c r="H12" s="66"/>
      <c r="I12" s="66"/>
    </row>
    <row r="13" spans="1:9" ht="73.8" customHeight="1" x14ac:dyDescent="0.3">
      <c r="A13" s="94" t="s">
        <v>87</v>
      </c>
      <c r="B13" s="94"/>
      <c r="C13" s="94"/>
      <c r="D13" s="94"/>
      <c r="E13" s="94"/>
      <c r="F13" s="94"/>
      <c r="G13" s="94"/>
      <c r="H13" s="94"/>
      <c r="I13" s="94"/>
    </row>
    <row r="14" spans="1:9" x14ac:dyDescent="0.3">
      <c r="A14" s="66"/>
      <c r="B14" s="77"/>
      <c r="C14" s="77"/>
      <c r="D14" s="77"/>
      <c r="E14" s="77"/>
      <c r="F14" s="77"/>
      <c r="G14" s="90"/>
      <c r="H14" s="91" t="s">
        <v>45</v>
      </c>
      <c r="I14" s="91"/>
    </row>
    <row r="15" spans="1:9" ht="27" x14ac:dyDescent="0.3">
      <c r="A15" s="6" t="s">
        <v>0</v>
      </c>
      <c r="B15" s="6" t="s">
        <v>1</v>
      </c>
      <c r="C15" s="6" t="s">
        <v>2</v>
      </c>
      <c r="D15" s="6" t="s">
        <v>3</v>
      </c>
      <c r="E15" s="6" t="s">
        <v>4</v>
      </c>
      <c r="F15" s="6" t="s">
        <v>5</v>
      </c>
      <c r="G15" s="51" t="s">
        <v>6</v>
      </c>
      <c r="H15" s="50" t="s">
        <v>83</v>
      </c>
      <c r="I15" s="50" t="s">
        <v>54</v>
      </c>
    </row>
    <row r="16" spans="1:9" x14ac:dyDescent="0.3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39">
        <v>8</v>
      </c>
      <c r="I16" s="39">
        <v>9</v>
      </c>
    </row>
    <row r="17" spans="1:9" s="19" customFormat="1" x14ac:dyDescent="0.3">
      <c r="A17" s="38" t="s">
        <v>8</v>
      </c>
      <c r="B17" s="38"/>
      <c r="C17" s="38"/>
      <c r="D17" s="38"/>
      <c r="E17" s="38"/>
      <c r="F17" s="38"/>
      <c r="G17" s="38"/>
      <c r="H17" s="38"/>
      <c r="I17" s="38"/>
    </row>
    <row r="18" spans="1:9" ht="17.399999999999999" customHeight="1" x14ac:dyDescent="0.3">
      <c r="A18" s="27" t="s">
        <v>94</v>
      </c>
      <c r="B18" s="6">
        <v>902</v>
      </c>
      <c r="C18" s="29" t="s">
        <v>23</v>
      </c>
      <c r="D18" s="29" t="s">
        <v>24</v>
      </c>
      <c r="E18" s="30"/>
      <c r="F18" s="28"/>
      <c r="G18" s="37">
        <f>G19+G20+G21+G22</f>
        <v>4322417</v>
      </c>
      <c r="H18" s="40">
        <f>H19+H20+H21+H22</f>
        <v>4322239.96</v>
      </c>
      <c r="I18" s="40">
        <f>H18/G18*100</f>
        <v>99.995904143445671</v>
      </c>
    </row>
    <row r="19" spans="1:9" ht="11.4" customHeight="1" x14ac:dyDescent="0.3">
      <c r="A19" s="7" t="s">
        <v>10</v>
      </c>
      <c r="B19" s="6">
        <v>902</v>
      </c>
      <c r="C19" s="32" t="s">
        <v>23</v>
      </c>
      <c r="D19" s="32" t="s">
        <v>24</v>
      </c>
      <c r="E19" s="6">
        <v>9910100130</v>
      </c>
      <c r="F19" s="6">
        <v>121</v>
      </c>
      <c r="G19" s="8">
        <v>3460586</v>
      </c>
      <c r="H19" s="41">
        <v>3460586</v>
      </c>
      <c r="I19" s="48">
        <f t="shared" ref="I19:I22" si="0">H19/G19*100</f>
        <v>100</v>
      </c>
    </row>
    <row r="20" spans="1:9" ht="17.399999999999999" customHeight="1" x14ac:dyDescent="0.3">
      <c r="A20" s="7" t="s">
        <v>11</v>
      </c>
      <c r="B20" s="6">
        <v>902</v>
      </c>
      <c r="C20" s="32" t="s">
        <v>23</v>
      </c>
      <c r="D20" s="32" t="s">
        <v>24</v>
      </c>
      <c r="E20" s="6">
        <v>9910100131</v>
      </c>
      <c r="F20" s="6">
        <v>122</v>
      </c>
      <c r="G20" s="8">
        <v>0</v>
      </c>
      <c r="H20" s="41">
        <v>0</v>
      </c>
      <c r="I20" s="48"/>
    </row>
    <row r="21" spans="1:9" ht="22.8" customHeight="1" x14ac:dyDescent="0.3">
      <c r="A21" s="7" t="s">
        <v>12</v>
      </c>
      <c r="B21" s="6">
        <v>902</v>
      </c>
      <c r="C21" s="32" t="s">
        <v>23</v>
      </c>
      <c r="D21" s="32" t="s">
        <v>24</v>
      </c>
      <c r="E21" s="6">
        <v>9910100130</v>
      </c>
      <c r="F21" s="6">
        <v>129</v>
      </c>
      <c r="G21" s="8">
        <v>831831</v>
      </c>
      <c r="H21" s="41">
        <v>831830.96</v>
      </c>
      <c r="I21" s="48">
        <f t="shared" si="0"/>
        <v>99.999995191330925</v>
      </c>
    </row>
    <row r="22" spans="1:9" ht="12.6" customHeight="1" x14ac:dyDescent="0.3">
      <c r="A22" s="7" t="s">
        <v>13</v>
      </c>
      <c r="B22" s="6">
        <v>902</v>
      </c>
      <c r="C22" s="32" t="s">
        <v>23</v>
      </c>
      <c r="D22" s="32" t="s">
        <v>24</v>
      </c>
      <c r="E22" s="6">
        <v>9910100131</v>
      </c>
      <c r="F22" s="6">
        <v>244</v>
      </c>
      <c r="G22" s="8">
        <v>30000</v>
      </c>
      <c r="H22" s="41">
        <v>29823</v>
      </c>
      <c r="I22" s="48">
        <f t="shared" si="0"/>
        <v>99.41</v>
      </c>
    </row>
    <row r="23" spans="1:9" s="19" customFormat="1" ht="10.8" customHeight="1" x14ac:dyDescent="0.3">
      <c r="A23" s="38" t="s">
        <v>14</v>
      </c>
      <c r="B23" s="38"/>
      <c r="C23" s="38"/>
      <c r="D23" s="38"/>
      <c r="E23" s="38"/>
      <c r="F23" s="38"/>
      <c r="G23" s="38"/>
      <c r="H23" s="38"/>
      <c r="I23" s="38"/>
    </row>
    <row r="24" spans="1:9" ht="10.8" customHeight="1" x14ac:dyDescent="0.3">
      <c r="A24" s="27" t="s">
        <v>93</v>
      </c>
      <c r="B24" s="28">
        <v>901</v>
      </c>
      <c r="C24" s="29" t="s">
        <v>23</v>
      </c>
      <c r="D24" s="29"/>
      <c r="E24" s="30"/>
      <c r="F24" s="30"/>
      <c r="G24" s="31">
        <f>G28+G25</f>
        <v>43645820</v>
      </c>
      <c r="H24" s="46">
        <f>H25+H28</f>
        <v>43440190.520000003</v>
      </c>
      <c r="I24" s="46">
        <f>H24/G24*100</f>
        <v>99.52886787325798</v>
      </c>
    </row>
    <row r="25" spans="1:9" ht="19.8" customHeight="1" x14ac:dyDescent="0.3">
      <c r="A25" s="7" t="s">
        <v>92</v>
      </c>
      <c r="B25" s="6">
        <v>901</v>
      </c>
      <c r="C25" s="6" t="s">
        <v>23</v>
      </c>
      <c r="D25" s="44" t="s">
        <v>27</v>
      </c>
      <c r="E25" s="43"/>
      <c r="F25" s="43"/>
      <c r="G25" s="45">
        <f>G26+G27</f>
        <v>2560383</v>
      </c>
      <c r="H25" s="46">
        <f>H26+H27</f>
        <v>2560383</v>
      </c>
      <c r="I25" s="46">
        <f t="shared" ref="I25:I34" si="1">H25/G25*100</f>
        <v>100</v>
      </c>
    </row>
    <row r="26" spans="1:9" ht="18.600000000000001" customHeight="1" x14ac:dyDescent="0.3">
      <c r="A26" s="7" t="s">
        <v>30</v>
      </c>
      <c r="B26" s="6">
        <v>901</v>
      </c>
      <c r="C26" s="6" t="s">
        <v>23</v>
      </c>
      <c r="D26" s="12" t="s">
        <v>27</v>
      </c>
      <c r="E26" s="6">
        <v>9910100130</v>
      </c>
      <c r="F26" s="6">
        <v>121</v>
      </c>
      <c r="G26" s="8">
        <v>1966500</v>
      </c>
      <c r="H26" s="47">
        <v>1966500</v>
      </c>
      <c r="I26" s="49">
        <f t="shared" si="1"/>
        <v>100</v>
      </c>
    </row>
    <row r="27" spans="1:9" ht="16.8" customHeight="1" x14ac:dyDescent="0.3">
      <c r="A27" s="7" t="s">
        <v>31</v>
      </c>
      <c r="B27" s="6">
        <v>901</v>
      </c>
      <c r="C27" s="6" t="s">
        <v>23</v>
      </c>
      <c r="D27" s="12" t="s">
        <v>27</v>
      </c>
      <c r="E27" s="6">
        <v>9910100130</v>
      </c>
      <c r="F27" s="6">
        <v>129</v>
      </c>
      <c r="G27" s="8">
        <v>593883</v>
      </c>
      <c r="H27" s="47">
        <v>593883</v>
      </c>
      <c r="I27" s="49">
        <f t="shared" si="1"/>
        <v>100</v>
      </c>
    </row>
    <row r="28" spans="1:9" ht="21.6" customHeight="1" x14ac:dyDescent="0.3">
      <c r="A28" s="7" t="s">
        <v>91</v>
      </c>
      <c r="B28" s="6">
        <v>901</v>
      </c>
      <c r="C28" s="6" t="s">
        <v>23</v>
      </c>
      <c r="D28" s="33" t="s">
        <v>25</v>
      </c>
      <c r="E28" s="30"/>
      <c r="F28" s="30"/>
      <c r="G28" s="31">
        <f>G29+G30+G31+G32+G33+G34</f>
        <v>41085437</v>
      </c>
      <c r="H28" s="46">
        <f>H29+H30+H31+H32+H33+H34</f>
        <v>40879807.520000003</v>
      </c>
      <c r="I28" s="46">
        <f t="shared" si="1"/>
        <v>99.499507623589352</v>
      </c>
    </row>
    <row r="29" spans="1:9" ht="16.8" customHeight="1" x14ac:dyDescent="0.3">
      <c r="A29" s="7" t="s">
        <v>10</v>
      </c>
      <c r="B29" s="6">
        <v>901</v>
      </c>
      <c r="C29" s="6" t="s">
        <v>23</v>
      </c>
      <c r="D29" s="34" t="s">
        <v>25</v>
      </c>
      <c r="E29" s="6">
        <v>9910100130</v>
      </c>
      <c r="F29" s="6">
        <v>121</v>
      </c>
      <c r="G29" s="8">
        <v>30643533</v>
      </c>
      <c r="H29" s="47">
        <v>30525569</v>
      </c>
      <c r="I29" s="49">
        <f t="shared" si="1"/>
        <v>99.61504438799534</v>
      </c>
    </row>
    <row r="30" spans="1:9" ht="19.8" customHeight="1" x14ac:dyDescent="0.3">
      <c r="A30" s="7" t="s">
        <v>11</v>
      </c>
      <c r="B30" s="6">
        <v>901</v>
      </c>
      <c r="C30" s="6" t="s">
        <v>23</v>
      </c>
      <c r="D30" s="34" t="s">
        <v>25</v>
      </c>
      <c r="E30" s="6">
        <v>9910100130</v>
      </c>
      <c r="F30" s="6">
        <v>122</v>
      </c>
      <c r="G30" s="8">
        <v>0</v>
      </c>
      <c r="H30" s="47">
        <v>0</v>
      </c>
      <c r="I30" s="49"/>
    </row>
    <row r="31" spans="1:9" ht="19.8" customHeight="1" x14ac:dyDescent="0.3">
      <c r="A31" s="7" t="s">
        <v>12</v>
      </c>
      <c r="B31" s="6">
        <v>901</v>
      </c>
      <c r="C31" s="6" t="s">
        <v>23</v>
      </c>
      <c r="D31" s="34" t="s">
        <v>25</v>
      </c>
      <c r="E31" s="6">
        <v>9910100131</v>
      </c>
      <c r="F31" s="6">
        <v>129</v>
      </c>
      <c r="G31" s="8">
        <v>9239779</v>
      </c>
      <c r="H31" s="47">
        <v>9214167</v>
      </c>
      <c r="I31" s="49">
        <f t="shared" si="1"/>
        <v>99.722807222986603</v>
      </c>
    </row>
    <row r="32" spans="1:9" ht="9.6" customHeight="1" x14ac:dyDescent="0.3">
      <c r="A32" s="7" t="s">
        <v>13</v>
      </c>
      <c r="B32" s="6">
        <v>901</v>
      </c>
      <c r="C32" s="6" t="s">
        <v>23</v>
      </c>
      <c r="D32" s="6" t="s">
        <v>25</v>
      </c>
      <c r="E32" s="6">
        <v>9910100131</v>
      </c>
      <c r="F32" s="6">
        <v>244</v>
      </c>
      <c r="G32" s="8">
        <v>1196425</v>
      </c>
      <c r="H32" s="47">
        <v>1134371.52</v>
      </c>
      <c r="I32" s="49">
        <f t="shared" si="1"/>
        <v>94.81342499529849</v>
      </c>
    </row>
    <row r="33" spans="1:9" ht="13.2" customHeight="1" x14ac:dyDescent="0.3">
      <c r="A33" s="7" t="s">
        <v>29</v>
      </c>
      <c r="B33" s="6">
        <v>901</v>
      </c>
      <c r="C33" s="6" t="s">
        <v>23</v>
      </c>
      <c r="D33" s="6" t="s">
        <v>25</v>
      </c>
      <c r="E33" s="6">
        <v>9910100131</v>
      </c>
      <c r="F33" s="6">
        <v>852</v>
      </c>
      <c r="G33" s="8">
        <v>5700</v>
      </c>
      <c r="H33" s="47">
        <v>5700</v>
      </c>
      <c r="I33" s="49">
        <f t="shared" si="1"/>
        <v>100</v>
      </c>
    </row>
    <row r="34" spans="1:9" ht="10.8" customHeight="1" x14ac:dyDescent="0.3">
      <c r="A34" s="7" t="s">
        <v>15</v>
      </c>
      <c r="B34" s="6">
        <v>901</v>
      </c>
      <c r="C34" s="6" t="s">
        <v>23</v>
      </c>
      <c r="D34" s="6" t="s">
        <v>25</v>
      </c>
      <c r="E34" s="6">
        <v>9910100131</v>
      </c>
      <c r="F34" s="6">
        <v>247</v>
      </c>
      <c r="G34" s="35">
        <v>0</v>
      </c>
      <c r="H34" s="47">
        <v>0</v>
      </c>
      <c r="I34" s="49"/>
    </row>
    <row r="35" spans="1:9" s="19" customFormat="1" x14ac:dyDescent="0.3">
      <c r="A35" s="38" t="s">
        <v>81</v>
      </c>
      <c r="B35" s="38"/>
      <c r="C35" s="38"/>
      <c r="D35" s="38"/>
      <c r="E35" s="38"/>
      <c r="F35" s="38"/>
      <c r="G35" s="38"/>
      <c r="H35" s="38"/>
      <c r="I35" s="38"/>
    </row>
    <row r="36" spans="1:9" ht="12.6" customHeight="1" x14ac:dyDescent="0.3">
      <c r="A36" s="7" t="s">
        <v>90</v>
      </c>
      <c r="B36" s="28">
        <v>901</v>
      </c>
      <c r="C36" s="42" t="s">
        <v>26</v>
      </c>
      <c r="D36" s="42" t="s">
        <v>27</v>
      </c>
      <c r="E36" s="43">
        <v>9910100591</v>
      </c>
      <c r="F36" s="43">
        <v>612</v>
      </c>
      <c r="G36" s="31">
        <f>G37+G38+G39+G40+G41</f>
        <v>22170602</v>
      </c>
      <c r="H36" s="46">
        <f>H37+H39+H40</f>
        <v>22170602</v>
      </c>
      <c r="I36" s="40">
        <f>H36/G36*100</f>
        <v>100</v>
      </c>
    </row>
    <row r="37" spans="1:9" ht="12.6" customHeight="1" x14ac:dyDescent="0.3">
      <c r="A37" s="7" t="s">
        <v>16</v>
      </c>
      <c r="B37" s="6">
        <v>901</v>
      </c>
      <c r="C37" s="32" t="s">
        <v>26</v>
      </c>
      <c r="D37" s="32" t="s">
        <v>27</v>
      </c>
      <c r="E37" s="6">
        <v>9910100591</v>
      </c>
      <c r="F37" s="6">
        <v>111</v>
      </c>
      <c r="G37" s="8">
        <v>16644087</v>
      </c>
      <c r="H37" s="47">
        <v>16644087</v>
      </c>
      <c r="I37" s="48">
        <f t="shared" ref="I37:I41" si="2">H37/G37*100</f>
        <v>100</v>
      </c>
    </row>
    <row r="38" spans="1:9" ht="12" customHeight="1" x14ac:dyDescent="0.3">
      <c r="A38" s="7" t="s">
        <v>19</v>
      </c>
      <c r="B38" s="6">
        <v>901</v>
      </c>
      <c r="C38" s="6" t="s">
        <v>26</v>
      </c>
      <c r="D38" s="6" t="s">
        <v>27</v>
      </c>
      <c r="E38" s="6">
        <v>9910100590</v>
      </c>
      <c r="F38" s="6">
        <v>112</v>
      </c>
      <c r="G38" s="8">
        <v>0</v>
      </c>
      <c r="H38" s="47">
        <v>0</v>
      </c>
      <c r="I38" s="48"/>
    </row>
    <row r="39" spans="1:9" ht="25.2" customHeight="1" x14ac:dyDescent="0.3">
      <c r="A39" s="7" t="s">
        <v>20</v>
      </c>
      <c r="B39" s="6">
        <v>901</v>
      </c>
      <c r="C39" s="6" t="s">
        <v>17</v>
      </c>
      <c r="D39" s="6" t="s">
        <v>18</v>
      </c>
      <c r="E39" s="6">
        <v>9910100591</v>
      </c>
      <c r="F39" s="6">
        <v>119</v>
      </c>
      <c r="G39" s="8">
        <v>5026515</v>
      </c>
      <c r="H39" s="47">
        <v>5026515</v>
      </c>
      <c r="I39" s="48">
        <f t="shared" si="2"/>
        <v>100</v>
      </c>
    </row>
    <row r="40" spans="1:9" x14ac:dyDescent="0.3">
      <c r="A40" s="7" t="s">
        <v>13</v>
      </c>
      <c r="B40" s="6">
        <v>901</v>
      </c>
      <c r="C40" s="6" t="s">
        <v>26</v>
      </c>
      <c r="D40" s="6" t="s">
        <v>27</v>
      </c>
      <c r="E40" s="6">
        <v>9910100590</v>
      </c>
      <c r="F40" s="6">
        <v>244</v>
      </c>
      <c r="G40" s="8">
        <v>500000</v>
      </c>
      <c r="H40" s="47">
        <v>500000</v>
      </c>
      <c r="I40" s="48">
        <f t="shared" si="2"/>
        <v>100</v>
      </c>
    </row>
    <row r="41" spans="1:9" x14ac:dyDescent="0.3">
      <c r="A41" s="7" t="s">
        <v>15</v>
      </c>
      <c r="B41" s="6">
        <v>901</v>
      </c>
      <c r="C41" s="6" t="s">
        <v>26</v>
      </c>
      <c r="D41" s="6" t="s">
        <v>27</v>
      </c>
      <c r="E41" s="6">
        <v>9910100590</v>
      </c>
      <c r="F41" s="6">
        <v>247</v>
      </c>
      <c r="G41" s="8">
        <v>0</v>
      </c>
      <c r="H41" s="47">
        <v>0</v>
      </c>
      <c r="I41" s="48"/>
    </row>
    <row r="42" spans="1:9" s="19" customFormat="1" x14ac:dyDescent="0.3">
      <c r="A42" s="38" t="s">
        <v>84</v>
      </c>
      <c r="B42" s="38"/>
      <c r="C42" s="38"/>
      <c r="D42" s="38"/>
      <c r="E42" s="38"/>
      <c r="F42" s="38"/>
      <c r="G42" s="38"/>
      <c r="H42" s="38"/>
      <c r="I42" s="38"/>
    </row>
    <row r="43" spans="1:9" x14ac:dyDescent="0.3">
      <c r="A43" s="36" t="s">
        <v>89</v>
      </c>
      <c r="B43" s="30">
        <v>901</v>
      </c>
      <c r="C43" s="42" t="s">
        <v>28</v>
      </c>
      <c r="D43" s="42" t="s">
        <v>23</v>
      </c>
      <c r="E43" s="43">
        <v>9910100590</v>
      </c>
      <c r="F43" s="43">
        <v>612</v>
      </c>
      <c r="G43" s="31">
        <f>G44+G45+G46+G47+G48</f>
        <v>2557985</v>
      </c>
      <c r="H43" s="46">
        <f>H44+H46+H47</f>
        <v>2557985</v>
      </c>
      <c r="I43" s="46">
        <f>H43/G43*100</f>
        <v>100</v>
      </c>
    </row>
    <row r="44" spans="1:9" x14ac:dyDescent="0.3">
      <c r="A44" s="7" t="s">
        <v>16</v>
      </c>
      <c r="B44" s="6">
        <v>901</v>
      </c>
      <c r="C44" s="32" t="s">
        <v>28</v>
      </c>
      <c r="D44" s="32" t="s">
        <v>23</v>
      </c>
      <c r="E44" s="6">
        <v>9910100590</v>
      </c>
      <c r="F44" s="6">
        <v>111</v>
      </c>
      <c r="G44" s="8">
        <v>1948530</v>
      </c>
      <c r="H44" s="47">
        <v>1948530</v>
      </c>
      <c r="I44" s="49">
        <f t="shared" ref="I44:I48" si="3">H44/G44*100</f>
        <v>100</v>
      </c>
    </row>
    <row r="45" spans="1:9" ht="18" x14ac:dyDescent="0.3">
      <c r="A45" s="7" t="s">
        <v>21</v>
      </c>
      <c r="B45" s="6">
        <v>901</v>
      </c>
      <c r="C45" s="6" t="s">
        <v>28</v>
      </c>
      <c r="D45" s="6" t="s">
        <v>23</v>
      </c>
      <c r="E45" s="6" t="s">
        <v>22</v>
      </c>
      <c r="F45" s="6">
        <v>112</v>
      </c>
      <c r="G45" s="8">
        <v>0</v>
      </c>
      <c r="H45" s="47">
        <v>0</v>
      </c>
      <c r="I45" s="49"/>
    </row>
    <row r="46" spans="1:9" ht="21" customHeight="1" x14ac:dyDescent="0.3">
      <c r="A46" s="7" t="s">
        <v>20</v>
      </c>
      <c r="B46" s="6">
        <v>901</v>
      </c>
      <c r="C46" s="6" t="s">
        <v>28</v>
      </c>
      <c r="D46" s="6" t="s">
        <v>23</v>
      </c>
      <c r="E46" s="6">
        <v>9910100590</v>
      </c>
      <c r="F46" s="6">
        <v>119</v>
      </c>
      <c r="G46" s="8">
        <v>589455</v>
      </c>
      <c r="H46" s="47">
        <v>589455</v>
      </c>
      <c r="I46" s="49">
        <f t="shared" si="3"/>
        <v>100</v>
      </c>
    </row>
    <row r="47" spans="1:9" ht="15.6" customHeight="1" x14ac:dyDescent="0.3">
      <c r="A47" s="7" t="s">
        <v>13</v>
      </c>
      <c r="B47" s="6">
        <v>901</v>
      </c>
      <c r="C47" s="6" t="s">
        <v>28</v>
      </c>
      <c r="D47" s="6" t="s">
        <v>23</v>
      </c>
      <c r="E47" s="6">
        <v>9910100591</v>
      </c>
      <c r="F47" s="6">
        <v>244</v>
      </c>
      <c r="G47" s="8">
        <v>20000</v>
      </c>
      <c r="H47" s="47">
        <v>20000</v>
      </c>
      <c r="I47" s="49">
        <f t="shared" si="3"/>
        <v>100</v>
      </c>
    </row>
    <row r="48" spans="1:9" ht="12.6" customHeight="1" x14ac:dyDescent="0.3">
      <c r="A48" s="7" t="s">
        <v>15</v>
      </c>
      <c r="B48" s="6">
        <v>901</v>
      </c>
      <c r="C48" s="6" t="s">
        <v>28</v>
      </c>
      <c r="D48" s="6" t="s">
        <v>23</v>
      </c>
      <c r="E48" s="6">
        <v>9910100590</v>
      </c>
      <c r="F48" s="6">
        <v>247</v>
      </c>
      <c r="G48" s="8">
        <v>0</v>
      </c>
      <c r="H48" s="47">
        <v>0</v>
      </c>
      <c r="I48" s="49"/>
    </row>
    <row r="49" spans="1:9" ht="15.6" x14ac:dyDescent="0.3">
      <c r="A49" s="55" t="s">
        <v>88</v>
      </c>
      <c r="B49" s="30"/>
      <c r="C49" s="30"/>
      <c r="D49" s="30"/>
      <c r="E49" s="30"/>
      <c r="F49" s="30"/>
      <c r="G49" s="53">
        <f>G43+G36+G24+G18</f>
        <v>72696824</v>
      </c>
      <c r="H49" s="52">
        <f>H43+H36+H24+H18</f>
        <v>72491017.480000004</v>
      </c>
      <c r="I49" s="52">
        <f>H49/G49*100</f>
        <v>99.716897508479889</v>
      </c>
    </row>
    <row r="50" spans="1:9" x14ac:dyDescent="0.3">
      <c r="A50" s="66"/>
      <c r="B50" s="77"/>
      <c r="C50" s="77"/>
      <c r="D50" s="77"/>
      <c r="E50" s="77"/>
      <c r="F50" s="77"/>
      <c r="G50" s="90"/>
      <c r="H50" s="66"/>
      <c r="I50" s="66"/>
    </row>
    <row r="51" spans="1:9" x14ac:dyDescent="0.3">
      <c r="A51" s="66"/>
      <c r="B51" s="77"/>
      <c r="C51" s="77"/>
      <c r="D51" s="77"/>
      <c r="E51" s="77"/>
      <c r="F51" s="77"/>
      <c r="G51" s="90"/>
      <c r="H51" s="66"/>
      <c r="I51" s="66"/>
    </row>
  </sheetData>
  <mergeCells count="12">
    <mergeCell ref="E4:H4"/>
    <mergeCell ref="E6:H6"/>
    <mergeCell ref="E5:I5"/>
    <mergeCell ref="E7:I7"/>
    <mergeCell ref="E1:H1"/>
    <mergeCell ref="E2:H2"/>
    <mergeCell ref="A17:I17"/>
    <mergeCell ref="A23:I23"/>
    <mergeCell ref="A35:I35"/>
    <mergeCell ref="A42:I42"/>
    <mergeCell ref="A13:I13"/>
    <mergeCell ref="H14:I14"/>
  </mergeCells>
  <phoneticPr fontId="4" type="noConversion"/>
  <pageMargins left="0.7" right="0.7" top="0.75" bottom="0.75" header="0.3" footer="0.3"/>
  <pageSetup paperSize="9" scale="77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E1DCF-3B40-4F0F-B863-C2C6200E22C6}">
  <dimension ref="A1:D22"/>
  <sheetViews>
    <sheetView workbookViewId="0">
      <selection activeCell="I19" sqref="I19"/>
    </sheetView>
  </sheetViews>
  <sheetFormatPr defaultRowHeight="14.4" x14ac:dyDescent="0.3"/>
  <cols>
    <col min="1" max="1" width="47.5546875" customWidth="1"/>
    <col min="2" max="2" width="10" customWidth="1"/>
    <col min="3" max="3" width="12.109375" customWidth="1"/>
    <col min="4" max="4" width="16.109375" customWidth="1"/>
  </cols>
  <sheetData>
    <row r="1" spans="1:4" x14ac:dyDescent="0.3">
      <c r="B1" s="60" t="s">
        <v>86</v>
      </c>
      <c r="C1" s="60"/>
      <c r="D1" s="60"/>
    </row>
    <row r="2" spans="1:4" x14ac:dyDescent="0.3">
      <c r="B2" s="63"/>
      <c r="C2" s="63"/>
      <c r="D2" s="63"/>
    </row>
    <row r="3" spans="1:4" x14ac:dyDescent="0.3">
      <c r="B3" s="60" t="s">
        <v>34</v>
      </c>
      <c r="C3" s="60"/>
      <c r="D3" s="60"/>
    </row>
    <row r="4" spans="1:4" x14ac:dyDescent="0.3">
      <c r="B4" s="60" t="s">
        <v>32</v>
      </c>
      <c r="C4" s="60"/>
      <c r="D4" s="60"/>
    </row>
    <row r="5" spans="1:4" x14ac:dyDescent="0.3">
      <c r="B5" s="60" t="s">
        <v>68</v>
      </c>
      <c r="C5" s="60"/>
      <c r="D5" s="60"/>
    </row>
    <row r="6" spans="1:4" x14ac:dyDescent="0.3">
      <c r="B6" s="60" t="s">
        <v>69</v>
      </c>
      <c r="C6" s="60"/>
      <c r="D6" s="60"/>
    </row>
    <row r="7" spans="1:4" x14ac:dyDescent="0.3">
      <c r="B7" s="63"/>
      <c r="C7" s="63"/>
      <c r="D7" s="63"/>
    </row>
    <row r="8" spans="1:4" x14ac:dyDescent="0.3">
      <c r="B8" s="63"/>
      <c r="C8" s="63"/>
      <c r="D8" s="63"/>
    </row>
    <row r="9" spans="1:4" x14ac:dyDescent="0.3">
      <c r="B9" s="63"/>
      <c r="C9" s="63"/>
      <c r="D9" s="63"/>
    </row>
    <row r="10" spans="1:4" ht="46.2" customHeight="1" x14ac:dyDescent="0.3">
      <c r="A10" s="68" t="s">
        <v>101</v>
      </c>
      <c r="B10" s="68"/>
      <c r="C10" s="68"/>
      <c r="D10" s="68"/>
    </row>
    <row r="11" spans="1:4" x14ac:dyDescent="0.3">
      <c r="A11" s="66"/>
      <c r="B11" s="61"/>
      <c r="C11" s="61"/>
      <c r="D11" s="61"/>
    </row>
    <row r="12" spans="1:4" ht="25.8" customHeight="1" x14ac:dyDescent="0.3">
      <c r="A12" s="56" t="s">
        <v>0</v>
      </c>
      <c r="B12" s="56" t="s">
        <v>96</v>
      </c>
      <c r="C12" s="56"/>
      <c r="D12" s="57" t="s">
        <v>99</v>
      </c>
    </row>
    <row r="13" spans="1:4" ht="39.6" customHeight="1" x14ac:dyDescent="0.3">
      <c r="A13" s="56"/>
      <c r="B13" s="14" t="s">
        <v>97</v>
      </c>
      <c r="C13" s="14" t="s">
        <v>98</v>
      </c>
      <c r="D13" s="58"/>
    </row>
    <row r="14" spans="1:4" s="25" customFormat="1" x14ac:dyDescent="0.3">
      <c r="A14" s="11">
        <v>1</v>
      </c>
      <c r="B14" s="95">
        <v>2</v>
      </c>
      <c r="C14" s="95">
        <v>3</v>
      </c>
      <c r="D14" s="11">
        <v>4</v>
      </c>
    </row>
    <row r="15" spans="1:4" ht="26.4" x14ac:dyDescent="0.3">
      <c r="A15" s="15" t="s">
        <v>77</v>
      </c>
      <c r="B15" s="96" t="s">
        <v>102</v>
      </c>
      <c r="C15" s="96" t="s">
        <v>102</v>
      </c>
      <c r="D15" s="92">
        <v>1966500</v>
      </c>
    </row>
    <row r="16" spans="1:4" ht="26.4" x14ac:dyDescent="0.3">
      <c r="A16" s="15" t="s">
        <v>8</v>
      </c>
      <c r="B16" s="22" t="s">
        <v>103</v>
      </c>
      <c r="C16" s="22" t="s">
        <v>103</v>
      </c>
      <c r="D16" s="3">
        <v>3460586</v>
      </c>
    </row>
    <row r="17" spans="1:4" ht="26.4" x14ac:dyDescent="0.3">
      <c r="A17" s="15" t="s">
        <v>14</v>
      </c>
      <c r="B17" s="22" t="s">
        <v>104</v>
      </c>
      <c r="C17" s="22" t="s">
        <v>107</v>
      </c>
      <c r="D17" s="92">
        <v>30525569</v>
      </c>
    </row>
    <row r="18" spans="1:4" ht="26.4" x14ac:dyDescent="0.3">
      <c r="A18" s="15" t="s">
        <v>81</v>
      </c>
      <c r="B18" s="22" t="s">
        <v>105</v>
      </c>
      <c r="C18" s="22" t="s">
        <v>108</v>
      </c>
      <c r="D18" s="92">
        <v>16644087</v>
      </c>
    </row>
    <row r="19" spans="1:4" ht="39.6" x14ac:dyDescent="0.3">
      <c r="A19" s="15" t="s">
        <v>82</v>
      </c>
      <c r="B19" s="22" t="s">
        <v>106</v>
      </c>
      <c r="C19" s="22" t="s">
        <v>109</v>
      </c>
      <c r="D19" s="92">
        <v>1948530</v>
      </c>
    </row>
    <row r="20" spans="1:4" x14ac:dyDescent="0.3">
      <c r="A20" s="20" t="s">
        <v>95</v>
      </c>
      <c r="B20" s="97">
        <v>191</v>
      </c>
      <c r="C20" s="97">
        <v>124</v>
      </c>
      <c r="D20" s="21">
        <f>SUM(D15:D19)</f>
        <v>54545272</v>
      </c>
    </row>
    <row r="21" spans="1:4" x14ac:dyDescent="0.3">
      <c r="A21" s="66"/>
      <c r="B21" s="66"/>
      <c r="C21" s="77"/>
      <c r="D21" s="90"/>
    </row>
    <row r="22" spans="1:4" x14ac:dyDescent="0.3">
      <c r="A22" s="66"/>
      <c r="B22" s="66"/>
      <c r="C22" s="77"/>
      <c r="D22" s="90"/>
    </row>
  </sheetData>
  <mergeCells count="9">
    <mergeCell ref="B1:D1"/>
    <mergeCell ref="B3:D3"/>
    <mergeCell ref="B4:D4"/>
    <mergeCell ref="B5:D5"/>
    <mergeCell ref="B6:D6"/>
    <mergeCell ref="D12:D13"/>
    <mergeCell ref="A10:D10"/>
    <mergeCell ref="A12:A13"/>
    <mergeCell ref="B12:C1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 1</vt:lpstr>
      <vt:lpstr>прил 2</vt:lpstr>
      <vt:lpstr>прил 3</vt:lpstr>
      <vt:lpstr>прил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axo_new</dc:creator>
  <cp:lastModifiedBy>User</cp:lastModifiedBy>
  <cp:lastPrinted>2025-04-10T12:00:20Z</cp:lastPrinted>
  <dcterms:created xsi:type="dcterms:W3CDTF">2018-06-30T13:09:23Z</dcterms:created>
  <dcterms:modified xsi:type="dcterms:W3CDTF">2025-04-10T12:15:21Z</dcterms:modified>
</cp:coreProperties>
</file>